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peaker brief" sheetId="2" state="visible" r:id="rId4"/>
    <sheet name="Run of show" sheetId="3" state="visible" r:id="rId5"/>
    <sheet name="Countdown plan" sheetId="4" state="visible" r:id="rId6"/>
    <sheet name="AV and stage" sheetId="5" state="visible" r:id="rId7"/>
    <sheet name="Speaker budge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<sst xmlns="http://schemas.openxmlformats.org/spreadsheetml/2006/main" count="295" uniqueCount="207">
  <si>
    <t xml:space="preserve">Speaker Briefing and Run of Show Kit</t>
  </si>
  <si>
    <t xml:space="preserve">Free tool by Karl Lillrud, AI keynote speaker  |  www.karllillrud.com</t>
  </si>
  <si>
    <t xml:space="preserve">How to use</t>
  </si>
  <si>
    <t xml:space="preserve">1. Speaker brief</t>
  </si>
  <si>
    <t xml:space="preserve">Fill in one copy per speaker and send it at least 6 weeks before the event. A good brief is the difference between a tailored session and a stock talk.</t>
  </si>
  <si>
    <t xml:space="preserve">2. Run of show</t>
  </si>
  <si>
    <t xml:space="preserve">Enter the start time and durations. All start and end times recalculate when you move or change a slot.</t>
  </si>
  <si>
    <t xml:space="preserve">3. Countdown plan</t>
  </si>
  <si>
    <t xml:space="preserve">Enter your event date once. Every task gets a due date and shows how many days are left.</t>
  </si>
  <si>
    <t xml:space="preserve">4. AV and stage</t>
  </si>
  <si>
    <t xml:space="preserve">Agree this checklist with your production company and the speaker in the tech call.</t>
  </si>
  <si>
    <t xml:space="preserve">5. Speaker budget</t>
  </si>
  <si>
    <t xml:space="preserve">List every cost and every funding source. The sheet shows your funding gap.</t>
  </si>
  <si>
    <t xml:space="preserve">Legend</t>
  </si>
  <si>
    <t xml:space="preserve">Cells with a light yellow fill are for your input. Everything else calculates. The example rows show the expected format; overwrite them.</t>
  </si>
  <si>
    <t xml:space="preserve">Tip</t>
  </si>
  <si>
    <t xml:space="preserve">Save a copy per event. Next year you start from last year's file, not from zero.</t>
  </si>
  <si>
    <t xml:space="preserve">Need a keynote?</t>
  </si>
  <si>
    <t xml:space="preserve">Karl Lillrud speaks on AI, leadership and commerce. Fee guide and availability: www.karllillrud.com/organizers  |  me@karllillrud.com</t>
  </si>
  <si>
    <t xml:space="preserve">Speaker brief</t>
  </si>
  <si>
    <t xml:space="preserve">One per speaker. Send 6 weeks before. Yellow cells are yours to fill in.</t>
  </si>
  <si>
    <t xml:space="preserve">Section</t>
  </si>
  <si>
    <t xml:space="preserve">Question</t>
  </si>
  <si>
    <t xml:space="preserve">Your answer</t>
  </si>
  <si>
    <t xml:space="preserve">Why the speaker needs it</t>
  </si>
  <si>
    <t xml:space="preserve">Event</t>
  </si>
  <si>
    <t xml:space="preserve">Event name, date, city and venue</t>
  </si>
  <si>
    <t xml:space="preserve">Nordic Retail Summit, 12 March, Stockholm, Waterfront Congress Centre</t>
  </si>
  <si>
    <t xml:space="preserve">Context and logistics</t>
  </si>
  <si>
    <t xml:space="preserve">Why does this event exist? (one sentence)</t>
  </si>
  <si>
    <t xml:space="preserve">So the session serves your objective, not the speaker's</t>
  </si>
  <si>
    <t xml:space="preserve">Theme or tagline</t>
  </si>
  <si>
    <t xml:space="preserve">Lets the speaker use your language</t>
  </si>
  <si>
    <t xml:space="preserve">Audience</t>
  </si>
  <si>
    <t xml:space="preserve">How many people, which roles and seniority?</t>
  </si>
  <si>
    <t xml:space="preserve">Depth, examples and tone</t>
  </si>
  <si>
    <t xml:space="preserve">What do they already know about the topic?</t>
  </si>
  <si>
    <t xml:space="preserve">Avoids too basic or too advanced</t>
  </si>
  <si>
    <t xml:space="preserve">What keeps them up at night right now?</t>
  </si>
  <si>
    <t xml:space="preserve">Makes the session feel written for them</t>
  </si>
  <si>
    <t xml:space="preserve">Mood and context (growth, cost cuts, merger, reorganization)</t>
  </si>
  <si>
    <t xml:space="preserve">Avoids landmines</t>
  </si>
  <si>
    <t xml:space="preserve">Session</t>
  </si>
  <si>
    <t xml:space="preserve">Title and format (keynote, fireside, panel, workshop)</t>
  </si>
  <si>
    <t xml:space="preserve">Length, including Q&amp;A</t>
  </si>
  <si>
    <t xml:space="preserve">The one thing the audience must leave with</t>
  </si>
  <si>
    <t xml:space="preserve">The most important line in the brief</t>
  </si>
  <si>
    <t xml:space="preserve">Topics, words or companies to avoid</t>
  </si>
  <si>
    <t xml:space="preserve">What do the speakers before and after cover?</t>
  </si>
  <si>
    <t xml:space="preserve">Prevents overlap, enables callbacks</t>
  </si>
  <si>
    <t xml:space="preserve">Can you share 2 or 3 company or industry examples to use?</t>
  </si>
  <si>
    <t xml:space="preserve">Tailoring that the audience notices</t>
  </si>
  <si>
    <t xml:space="preserve">Logistics</t>
  </si>
  <si>
    <t xml:space="preserve">Arrival time, rehearsal slot, tech check</t>
  </si>
  <si>
    <t xml:space="preserve">Stage, screens, microphones, clicker, confidence monitor</t>
  </si>
  <si>
    <t xml:space="preserve">See the AV and stage tab</t>
  </si>
  <si>
    <t xml:space="preserve">Recording and streaming: yes or no, and rights</t>
  </si>
  <si>
    <t xml:space="preserve">Must be agreed in the contract</t>
  </si>
  <si>
    <t xml:space="preserve">Travel, hotel and transfers booked by whom?</t>
  </si>
  <si>
    <t xml:space="preserve">Contacts</t>
  </si>
  <si>
    <t xml:space="preserve">Main contact on the day (name, mobile)</t>
  </si>
  <si>
    <t xml:space="preserve">Who introduces the speaker? Send the intro text</t>
  </si>
  <si>
    <t xml:space="preserve">Deadlines</t>
  </si>
  <si>
    <t xml:space="preserve">Slides due, bio and photo due, promotional video due</t>
  </si>
  <si>
    <t xml:space="preserve">Run of show</t>
  </si>
  <si>
    <t xml:space="preserve">Enter the first start time in C5 and the durations in column D. Times recalculate automatically.</t>
  </si>
  <si>
    <t xml:space="preserve">Event date</t>
  </si>
  <si>
    <t xml:space="preserve">#</t>
  </si>
  <si>
    <t xml:space="preserve">Item</t>
  </si>
  <si>
    <t xml:space="preserve">Start</t>
  </si>
  <si>
    <t xml:space="preserve">Duration (min)</t>
  </si>
  <si>
    <t xml:space="preserve">End</t>
  </si>
  <si>
    <t xml:space="preserve">On stage</t>
  </si>
  <si>
    <t xml:space="preserve">AV and light cue</t>
  </si>
  <si>
    <t xml:space="preserve">Owner</t>
  </si>
  <si>
    <t xml:space="preserve">Notes</t>
  </si>
  <si>
    <t xml:space="preserve">Doors open, registration and coffee</t>
  </si>
  <si>
    <t xml:space="preserve">Walk-in music, holding slide</t>
  </si>
  <si>
    <t xml:space="preserve">Registration lead</t>
  </si>
  <si>
    <t xml:space="preserve">Welcome and housekeeping</t>
  </si>
  <si>
    <t xml:space="preserve">MC</t>
  </si>
  <si>
    <t xml:space="preserve">Stage wash, MC mic live</t>
  </si>
  <si>
    <t xml:space="preserve">Opening keynote</t>
  </si>
  <si>
    <t xml:space="preserve">Keynote speaker</t>
  </si>
  <si>
    <t xml:space="preserve">Walk-on music, headset live, slides from speaker laptop</t>
  </si>
  <si>
    <t xml:space="preserve">Stage manager</t>
  </si>
  <si>
    <t xml:space="preserve">Q&amp;A with keynote speaker</t>
  </si>
  <si>
    <t xml:space="preserve">MC and speaker</t>
  </si>
  <si>
    <t xml:space="preserve">Two handheld runners</t>
  </si>
  <si>
    <t xml:space="preserve">Coffee break and networking</t>
  </si>
  <si>
    <t xml:space="preserve">Break slide with sponsor logos</t>
  </si>
  <si>
    <t xml:space="preserve">Venue</t>
  </si>
  <si>
    <t xml:space="preserve">Panel discussion</t>
  </si>
  <si>
    <t xml:space="preserve">Moderator and 3 panelists</t>
  </si>
  <si>
    <t xml:space="preserve">4 handhelds, chairs set</t>
  </si>
  <si>
    <t xml:space="preserve">Lunch</t>
  </si>
  <si>
    <t xml:space="preserve">Break slide</t>
  </si>
  <si>
    <t xml:space="preserve">Breakout sessions</t>
  </si>
  <si>
    <t xml:space="preserve">Workshop leads</t>
  </si>
  <si>
    <t xml:space="preserve">Room AV per breakout</t>
  </si>
  <si>
    <t xml:space="preserve">Room hosts</t>
  </si>
  <si>
    <t xml:space="preserve">Afternoon keynote</t>
  </si>
  <si>
    <t xml:space="preserve">Speaker</t>
  </si>
  <si>
    <t xml:space="preserve">Walk-on music, lavalier</t>
  </si>
  <si>
    <t xml:space="preserve">Closing remarks and survey QR</t>
  </si>
  <si>
    <t xml:space="preserve">Host</t>
  </si>
  <si>
    <t xml:space="preserve">Survey QR slide</t>
  </si>
  <si>
    <t xml:space="preserve">Reception</t>
  </si>
  <si>
    <t xml:space="preserve">Music, lights at 60 percent</t>
  </si>
  <si>
    <t xml:space="preserve">Total programme (minutes)</t>
  </si>
  <si>
    <t xml:space="preserve">Programme ends at</t>
  </si>
  <si>
    <t xml:space="preserve">Countdown plan</t>
  </si>
  <si>
    <t xml:space="preserve">Enter the event date in B3. Due dates and days left update automatically.</t>
  </si>
  <si>
    <t xml:space="preserve">Today</t>
  </si>
  <si>
    <t xml:space="preserve">Days before (-) / after (+)</t>
  </si>
  <si>
    <t xml:space="preserve">Task</t>
  </si>
  <si>
    <t xml:space="preserve">Due date</t>
  </si>
  <si>
    <t xml:space="preserve">Days left</t>
  </si>
  <si>
    <t xml:space="preserve">Status</t>
  </si>
  <si>
    <t xml:space="preserve">Agree objective, 3 measurable outcomes and budget</t>
  </si>
  <si>
    <t xml:space="preserve">Not started</t>
  </si>
  <si>
    <t xml:space="preserve">Shortlist keynote speakers, send briefs and ask for proposals</t>
  </si>
  <si>
    <t xml:space="preserve">Book keynote speaker, sign agreement incl. recording rights</t>
  </si>
  <si>
    <t xml:space="preserve">Send sponsor proposals for keynote and stage</t>
  </si>
  <si>
    <t xml:space="preserve">Confirm venue, AV supplier and catering</t>
  </si>
  <si>
    <t xml:space="preserve">Collect speaker bio, photo and promotional video</t>
  </si>
  <si>
    <t xml:space="preserve">Launch event page and early bird tickets</t>
  </si>
  <si>
    <t xml:space="preserve">Publish speaker announcement and first social posts</t>
  </si>
  <si>
    <t xml:space="preserve">Detailed speaker brief call (15 to 30 minutes)</t>
  </si>
  <si>
    <t xml:space="preserve">Confirm speaker travel and hotel</t>
  </si>
  <si>
    <t xml:space="preserve">Early bird ends, start main campaign</t>
  </si>
  <si>
    <t xml:space="preserve">Draft run of show and stage plan</t>
  </si>
  <si>
    <t xml:space="preserve">Accessibility, dietary and special needs plan</t>
  </si>
  <si>
    <t xml:space="preserve">Confirm sponsors' deliverables and logos</t>
  </si>
  <si>
    <t xml:space="preserve">Write survey and impact measures</t>
  </si>
  <si>
    <t xml:space="preserve">Tech call with speaker and AV, agree slides format</t>
  </si>
  <si>
    <t xml:space="preserve">Final run of show to all crew and speakers</t>
  </si>
  <si>
    <t xml:space="preserve">Send know-before-you-go email</t>
  </si>
  <si>
    <t xml:space="preserve">Receive final slides, test video and sound</t>
  </si>
  <si>
    <t xml:space="preserve">Staff and volunteer briefing pack</t>
  </si>
  <si>
    <t xml:space="preserve">Print signage, badges and MC script</t>
  </si>
  <si>
    <t xml:space="preserve">Rehearsal and tech check on stage</t>
  </si>
  <si>
    <t xml:space="preserve">Event day: survey QR on screen in the closing</t>
  </si>
  <si>
    <t xml:space="preserve">Collect quotes and photos with permission</t>
  </si>
  <si>
    <t xml:space="preserve">Send thank you and survey to attendees</t>
  </si>
  <si>
    <t xml:space="preserve">Thank speakers, ask for testimonial and referrals</t>
  </si>
  <si>
    <t xml:space="preserve">Send recordings and slides</t>
  </si>
  <si>
    <t xml:space="preserve">Sponsor recap with numbers</t>
  </si>
  <si>
    <t xml:space="preserve">One page results report to leadership</t>
  </si>
  <si>
    <t xml:space="preserve">30 day follow-up survey on actions taken</t>
  </si>
  <si>
    <t xml:space="preserve">AV and stage checklist</t>
  </si>
  <si>
    <t xml:space="preserve">Agree in the tech call. Mark each line OK, Missing or Not needed.</t>
  </si>
  <si>
    <t xml:space="preserve">Area</t>
  </si>
  <si>
    <t xml:space="preserve">Audio</t>
  </si>
  <si>
    <t xml:space="preserve">Wireless headset microphone for the keynote speaker</t>
  </si>
  <si>
    <t xml:space="preserve">Open</t>
  </si>
  <si>
    <t xml:space="preserve">Lavalier or handheld backup, fresh batteries</t>
  </si>
  <si>
    <t xml:space="preserve">Handheld microphones for Q&amp;A, with runners</t>
  </si>
  <si>
    <t xml:space="preserve">Walk-on and walk-off music, approved and cued</t>
  </si>
  <si>
    <t xml:space="preserve">Video</t>
  </si>
  <si>
    <t xml:space="preserve">Screen ratio agreed (16:9) and slides tested on the real screen</t>
  </si>
  <si>
    <t xml:space="preserve">HDMI or USB-C to the speaker's laptop, or slides on the show computer</t>
  </si>
  <si>
    <t xml:space="preserve">Video playback with sound from the slides tested</t>
  </si>
  <si>
    <t xml:space="preserve">Confidence monitor facing the stage</t>
  </si>
  <si>
    <t xml:space="preserve">Wireless clicker and a spare</t>
  </si>
  <si>
    <t xml:space="preserve">Light</t>
  </si>
  <si>
    <t xml:space="preserve">Stage light on the speaker's face, no dark spots at the front edge</t>
  </si>
  <si>
    <t xml:space="preserve">House lights at a level where the speaker can see the audience</t>
  </si>
  <si>
    <t xml:space="preserve">Stage</t>
  </si>
  <si>
    <t xml:space="preserve">Water on stage, small table or stand</t>
  </si>
  <si>
    <t xml:space="preserve">Stage steps lit and taped, clear walk-on route</t>
  </si>
  <si>
    <t xml:space="preserve">Countdown clock visible to the speaker</t>
  </si>
  <si>
    <t xml:space="preserve">Recording</t>
  </si>
  <si>
    <t xml:space="preserve">Recording rights agreed in writing</t>
  </si>
  <si>
    <t xml:space="preserve">Multi-camera recording with clean audio feed</t>
  </si>
  <si>
    <t xml:space="preserve">Speaker receives a copy of the full recording</t>
  </si>
  <si>
    <t xml:space="preserve">Streaming</t>
  </si>
  <si>
    <t xml:space="preserve">Stream tested end to end, backup connection</t>
  </si>
  <si>
    <t xml:space="preserve">Virtual</t>
  </si>
  <si>
    <t xml:space="preserve">Test call 2 to 5 days before, producer on standby</t>
  </si>
  <si>
    <t xml:space="preserve">People</t>
  </si>
  <si>
    <t xml:space="preserve">Stage manager briefed, timing signals agreed (5 and 1 minute)</t>
  </si>
  <si>
    <t xml:space="preserve">Items still open or missing</t>
  </si>
  <si>
    <t xml:space="preserve">Speaker budget and funding</t>
  </si>
  <si>
    <t xml:space="preserve">Costs on the left, funding on the right. Example values show the format: replace them with your own.</t>
  </si>
  <si>
    <t xml:space="preserve">Cost item</t>
  </si>
  <si>
    <t xml:space="preserve">Quantity</t>
  </si>
  <si>
    <t xml:space="preserve">Unit cost (EUR)</t>
  </si>
  <si>
    <t xml:space="preserve">Total (EUR)</t>
  </si>
  <si>
    <t xml:space="preserve">Funding source</t>
  </si>
  <si>
    <t xml:space="preserve">Amount (EUR)</t>
  </si>
  <si>
    <t xml:space="preserve">Keynote speaker fee</t>
  </si>
  <si>
    <t xml:space="preserve">Presenting partner (sponsor)</t>
  </si>
  <si>
    <t xml:space="preserve">Flights (business class)</t>
  </si>
  <si>
    <t xml:space="preserve">Existing event budget</t>
  </si>
  <si>
    <t xml:space="preserve">Hotel nights</t>
  </si>
  <si>
    <t xml:space="preserve">Ticket uplift (VIP seats, extra tickets)</t>
  </si>
  <si>
    <t xml:space="preserve">Ground transfers</t>
  </si>
  <si>
    <t xml:space="preserve">Other</t>
  </si>
  <si>
    <t xml:space="preserve">AV and recording for the keynote</t>
  </si>
  <si>
    <t xml:space="preserve">Speaker gifts, books for attendees</t>
  </si>
  <si>
    <t xml:space="preserve">Total cost</t>
  </si>
  <si>
    <t xml:space="preserve">Total funding</t>
  </si>
  <si>
    <t xml:space="preserve">Funding gap (negative = covered)</t>
  </si>
  <si>
    <t xml:space="preserve">Attendees</t>
  </si>
  <si>
    <t xml:space="preserve">Speaker cost per attendee</t>
  </si>
  <si>
    <t xml:space="preserve">No budget for the speaker you want? The free Speaker Budget Playbook shows three ways to fund it: www.karllillrud.com/speaker-budget-playbook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</si>
</sst>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hh:mm"/>
    <numFmt numFmtId="167" formatCode="General"/>
    <numFmt numFmtId="168" formatCode="#,##0;\(#,##0\);\-"/>
    <numFmt numFmtId="169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1916"/>
      <name val="Arial"/>
      <family val="0"/>
      <charset val="1"/>
    </font>
    <font>
      <sz val="10"/>
      <color rgb="FF6B655C"/>
      <name val="Arial"/>
      <family val="0"/>
      <charset val="1"/>
    </font>
    <font>
      <b val="true"/>
      <sz val="11"/>
      <color rgb="FFC25A12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B191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B1916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C25A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D6"/>
        <bgColor rgb="FFFFFFFF"/>
      </patternFill>
    </fill>
    <fill>
      <patternFill patternType="solid">
        <fgColor rgb="FF1B1916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3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00000"/>
      </font>
    </dxf>
    <dxf>
      <fill>
        <patternFill>
          <bgColor rgb="FFDFF0D8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CCFFFF"/>
      <rgbColor rgb="FF660066"/>
      <rgbColor rgb="FFFF8080"/>
      <rgbColor rgb="FF0066CC"/>
      <rgbColor rgb="FFD9D3C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37E2D"/>
      <rgbColor rgb="FF6B655C"/>
      <rgbColor rgb="FF969696"/>
      <rgbColor rgb="FF003366"/>
      <rgbColor rgb="FF339966"/>
      <rgbColor rgb="FF003300"/>
      <rgbColor rgb="FF1B1916"/>
      <rgbColor rgb="FFC25A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7E2D"/>
    <pageSetUpPr fitToPage="tru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4"/>
    </row>
    <row r="5" customFormat="false" ht="31.5" hidden="false" customHeight="true" outlineLevel="0" collapsed="false">
      <c r="A5" s="5" t="s">
        <v>3</v>
      </c>
      <c r="B5" s="4" t="s">
        <v>4</v>
      </c>
    </row>
    <row r="6" customFormat="false" ht="31.5" hidden="false" customHeight="true" outlineLevel="0" collapsed="false">
      <c r="A6" s="5" t="s">
        <v>5</v>
      </c>
      <c r="B6" s="4" t="s">
        <v>6</v>
      </c>
    </row>
    <row r="7" customFormat="false" ht="31.5" hidden="false" customHeight="true" outlineLevel="0" collapsed="false">
      <c r="A7" s="5" t="s">
        <v>7</v>
      </c>
      <c r="B7" s="4" t="s">
        <v>8</v>
      </c>
    </row>
    <row r="8" customFormat="false" ht="31.5" hidden="false" customHeight="true" outlineLevel="0" collapsed="false">
      <c r="A8" s="5" t="s">
        <v>9</v>
      </c>
      <c r="B8" s="4" t="s">
        <v>10</v>
      </c>
    </row>
    <row r="9" customFormat="false" ht="31.5" hidden="false" customHeight="true" outlineLevel="0" collapsed="false">
      <c r="A9" s="5" t="s">
        <v>11</v>
      </c>
      <c r="B9" s="4" t="s">
        <v>12</v>
      </c>
    </row>
    <row r="10" customFormat="false" ht="31.5" hidden="false" customHeight="true" outlineLevel="0" collapsed="false">
      <c r="A10" s="3" t="s">
        <v>13</v>
      </c>
      <c r="B10" s="6" t="s">
        <v>14</v>
      </c>
    </row>
    <row r="11" customFormat="false" ht="31.5" hidden="false" customHeight="true" outlineLevel="0" collapsed="false">
      <c r="A11" s="3" t="s">
        <v>15</v>
      </c>
      <c r="B11" s="4" t="s">
        <v>16</v>
      </c>
    </row>
    <row r="12" customFormat="false" ht="31.5" hidden="false" customHeight="true" outlineLevel="0" collapsed="false">
      <c r="A12" s="3" t="s">
        <v>17</v>
      </c>
      <c r="B12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7E2D"/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6"/>
    <col collapsed="false" customWidth="true" hidden="false" outlineLevel="0" max="3" min="3" style="0" width="52"/>
    <col collapsed="false" customWidth="true" hidden="false" outlineLevel="0" max="4" min="4" style="0" width="38"/>
  </cols>
  <sheetData>
    <row r="1" customFormat="false" ht="22.0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21.75" hidden="false" customHeight="true" outlineLevel="0" collapsed="false">
      <c r="A4" s="7" t="s">
        <v>21</v>
      </c>
      <c r="B4" s="7" t="s">
        <v>22</v>
      </c>
      <c r="C4" s="7" t="s">
        <v>23</v>
      </c>
      <c r="D4" s="7" t="s">
        <v>24</v>
      </c>
    </row>
    <row r="5" customFormat="false" ht="23.85" hidden="false" customHeight="false" outlineLevel="0" collapsed="false">
      <c r="A5" s="8" t="s">
        <v>25</v>
      </c>
      <c r="B5" s="8" t="s">
        <v>26</v>
      </c>
      <c r="C5" s="9" t="s">
        <v>27</v>
      </c>
      <c r="D5" s="8" t="s">
        <v>28</v>
      </c>
    </row>
    <row r="6" customFormat="false" ht="23.85" hidden="false" customHeight="false" outlineLevel="0" collapsed="false">
      <c r="A6" s="8" t="s">
        <v>25</v>
      </c>
      <c r="B6" s="8" t="s">
        <v>29</v>
      </c>
      <c r="C6" s="9"/>
      <c r="D6" s="8" t="s">
        <v>30</v>
      </c>
    </row>
    <row r="7" customFormat="false" ht="15" hidden="false" customHeight="false" outlineLevel="0" collapsed="false">
      <c r="A7" s="8" t="s">
        <v>25</v>
      </c>
      <c r="B7" s="8" t="s">
        <v>31</v>
      </c>
      <c r="C7" s="9"/>
      <c r="D7" s="8" t="s">
        <v>32</v>
      </c>
    </row>
    <row r="8" customFormat="false" ht="15" hidden="false" customHeight="false" outlineLevel="0" collapsed="false">
      <c r="A8" s="8" t="s">
        <v>33</v>
      </c>
      <c r="B8" s="8" t="s">
        <v>34</v>
      </c>
      <c r="C8" s="9"/>
      <c r="D8" s="8" t="s">
        <v>35</v>
      </c>
    </row>
    <row r="9" customFormat="false" ht="15" hidden="false" customHeight="false" outlineLevel="0" collapsed="false">
      <c r="A9" s="8" t="s">
        <v>33</v>
      </c>
      <c r="B9" s="8" t="s">
        <v>36</v>
      </c>
      <c r="C9" s="9"/>
      <c r="D9" s="8" t="s">
        <v>37</v>
      </c>
    </row>
    <row r="10" customFormat="false" ht="15" hidden="false" customHeight="false" outlineLevel="0" collapsed="false">
      <c r="A10" s="8" t="s">
        <v>33</v>
      </c>
      <c r="B10" s="8" t="s">
        <v>38</v>
      </c>
      <c r="C10" s="9"/>
      <c r="D10" s="8" t="s">
        <v>39</v>
      </c>
    </row>
    <row r="11" customFormat="false" ht="23.85" hidden="false" customHeight="false" outlineLevel="0" collapsed="false">
      <c r="A11" s="8" t="s">
        <v>33</v>
      </c>
      <c r="B11" s="8" t="s">
        <v>40</v>
      </c>
      <c r="C11" s="9"/>
      <c r="D11" s="8" t="s">
        <v>41</v>
      </c>
    </row>
    <row r="12" customFormat="false" ht="15" hidden="false" customHeight="false" outlineLevel="0" collapsed="false">
      <c r="A12" s="8" t="s">
        <v>42</v>
      </c>
      <c r="B12" s="8" t="s">
        <v>43</v>
      </c>
      <c r="C12" s="9"/>
      <c r="D12" s="8"/>
    </row>
    <row r="13" customFormat="false" ht="15" hidden="false" customHeight="false" outlineLevel="0" collapsed="false">
      <c r="A13" s="8" t="s">
        <v>42</v>
      </c>
      <c r="B13" s="8" t="s">
        <v>44</v>
      </c>
      <c r="C13" s="9"/>
      <c r="D13" s="8"/>
    </row>
    <row r="14" customFormat="false" ht="15" hidden="false" customHeight="false" outlineLevel="0" collapsed="false">
      <c r="A14" s="8" t="s">
        <v>42</v>
      </c>
      <c r="B14" s="8" t="s">
        <v>45</v>
      </c>
      <c r="C14" s="9"/>
      <c r="D14" s="8" t="s">
        <v>46</v>
      </c>
    </row>
    <row r="15" customFormat="false" ht="15" hidden="false" customHeight="false" outlineLevel="0" collapsed="false">
      <c r="A15" s="8" t="s">
        <v>42</v>
      </c>
      <c r="B15" s="8" t="s">
        <v>47</v>
      </c>
      <c r="C15" s="9"/>
      <c r="D15" s="8"/>
    </row>
    <row r="16" customFormat="false" ht="15" hidden="false" customHeight="false" outlineLevel="0" collapsed="false">
      <c r="A16" s="8" t="s">
        <v>42</v>
      </c>
      <c r="B16" s="8" t="s">
        <v>48</v>
      </c>
      <c r="C16" s="9"/>
      <c r="D16" s="8" t="s">
        <v>49</v>
      </c>
    </row>
    <row r="17" customFormat="false" ht="23.85" hidden="false" customHeight="false" outlineLevel="0" collapsed="false">
      <c r="A17" s="8" t="s">
        <v>42</v>
      </c>
      <c r="B17" s="8" t="s">
        <v>50</v>
      </c>
      <c r="C17" s="9"/>
      <c r="D17" s="8" t="s">
        <v>51</v>
      </c>
    </row>
    <row r="18" customFormat="false" ht="15" hidden="false" customHeight="false" outlineLevel="0" collapsed="false">
      <c r="A18" s="8" t="s">
        <v>52</v>
      </c>
      <c r="B18" s="8" t="s">
        <v>53</v>
      </c>
      <c r="C18" s="9"/>
      <c r="D18" s="8"/>
    </row>
    <row r="19" customFormat="false" ht="23.85" hidden="false" customHeight="false" outlineLevel="0" collapsed="false">
      <c r="A19" s="8" t="s">
        <v>52</v>
      </c>
      <c r="B19" s="8" t="s">
        <v>54</v>
      </c>
      <c r="C19" s="9"/>
      <c r="D19" s="8" t="s">
        <v>55</v>
      </c>
    </row>
    <row r="20" customFormat="false" ht="15" hidden="false" customHeight="false" outlineLevel="0" collapsed="false">
      <c r="A20" s="8" t="s">
        <v>52</v>
      </c>
      <c r="B20" s="8" t="s">
        <v>56</v>
      </c>
      <c r="C20" s="9"/>
      <c r="D20" s="8" t="s">
        <v>57</v>
      </c>
    </row>
    <row r="21" customFormat="false" ht="15" hidden="false" customHeight="false" outlineLevel="0" collapsed="false">
      <c r="A21" s="8" t="s">
        <v>52</v>
      </c>
      <c r="B21" s="8" t="s">
        <v>58</v>
      </c>
      <c r="C21" s="9"/>
      <c r="D21" s="8"/>
    </row>
    <row r="22" customFormat="false" ht="15" hidden="false" customHeight="false" outlineLevel="0" collapsed="false">
      <c r="A22" s="8" t="s">
        <v>59</v>
      </c>
      <c r="B22" s="8" t="s">
        <v>60</v>
      </c>
      <c r="C22" s="9"/>
      <c r="D22" s="8"/>
    </row>
    <row r="23" customFormat="false" ht="15" hidden="false" customHeight="false" outlineLevel="0" collapsed="false">
      <c r="A23" s="8" t="s">
        <v>59</v>
      </c>
      <c r="B23" s="8" t="s">
        <v>61</v>
      </c>
      <c r="C23" s="9"/>
      <c r="D23" s="8"/>
    </row>
    <row r="24" customFormat="false" ht="15" hidden="false" customHeight="false" outlineLevel="0" collapsed="false">
      <c r="A24" s="8" t="s">
        <v>62</v>
      </c>
      <c r="B24" s="8" t="s">
        <v>63</v>
      </c>
      <c r="C24" s="9"/>
      <c r="D24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7E2D"/>
    <pageSetUpPr fitToPage="tru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9"/>
    <col collapsed="false" customWidth="true" hidden="false" outlineLevel="0" max="6" min="6" style="0" width="24"/>
    <col collapsed="false" customWidth="true" hidden="false" outlineLevel="0" max="7" min="7" style="0" width="40"/>
    <col collapsed="false" customWidth="true" hidden="false" outlineLevel="0" max="8" min="8" style="0" width="18"/>
    <col collapsed="false" customWidth="true" hidden="false" outlineLevel="0" max="9" min="9" style="0" width="30"/>
  </cols>
  <sheetData>
    <row r="1" customFormat="false" ht="22.05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3" customFormat="false" ht="15" hidden="false" customHeight="false" outlineLevel="0" collapsed="false">
      <c r="A3" s="0" t="s">
        <v>66</v>
      </c>
      <c r="B3" s="10" t="n">
        <v>46458</v>
      </c>
    </row>
    <row r="4" customFormat="false" ht="21.75" hidden="false" customHeight="true" outlineLevel="0" collapsed="false">
      <c r="A4" s="7" t="s">
        <v>67</v>
      </c>
      <c r="B4" s="7" t="s">
        <v>68</v>
      </c>
      <c r="C4" s="7" t="s">
        <v>69</v>
      </c>
      <c r="D4" s="7" t="s">
        <v>70</v>
      </c>
      <c r="E4" s="7" t="s">
        <v>71</v>
      </c>
      <c r="F4" s="7" t="s">
        <v>72</v>
      </c>
      <c r="G4" s="7" t="s">
        <v>73</v>
      </c>
      <c r="H4" s="7" t="s">
        <v>74</v>
      </c>
      <c r="I4" s="7" t="s">
        <v>75</v>
      </c>
    </row>
    <row r="5" customFormat="false" ht="15" hidden="false" customHeight="false" outlineLevel="0" collapsed="false">
      <c r="A5" s="8" t="n">
        <v>1</v>
      </c>
      <c r="B5" s="9" t="s">
        <v>76</v>
      </c>
      <c r="C5" s="11" t="n">
        <v>0.354166666666667</v>
      </c>
      <c r="D5" s="9" t="n">
        <v>45</v>
      </c>
      <c r="E5" s="12" t="n">
        <f aca="false">C5+TIME(0,D5,0)</f>
        <v>0.385416666666667</v>
      </c>
      <c r="F5" s="9"/>
      <c r="G5" s="9" t="s">
        <v>77</v>
      </c>
      <c r="H5" s="9" t="s">
        <v>78</v>
      </c>
      <c r="I5" s="9"/>
    </row>
    <row r="6" customFormat="false" ht="15" hidden="false" customHeight="false" outlineLevel="0" collapsed="false">
      <c r="A6" s="8" t="n">
        <v>2</v>
      </c>
      <c r="B6" s="9" t="s">
        <v>79</v>
      </c>
      <c r="C6" s="12" t="n">
        <f aca="false">E5</f>
        <v>0.385416666666667</v>
      </c>
      <c r="D6" s="9" t="n">
        <v>10</v>
      </c>
      <c r="E6" s="12" t="n">
        <f aca="false">C6+TIME(0,D6,0)</f>
        <v>0.392361111111111</v>
      </c>
      <c r="F6" s="9" t="s">
        <v>80</v>
      </c>
      <c r="G6" s="9" t="s">
        <v>81</v>
      </c>
      <c r="H6" s="9" t="s">
        <v>80</v>
      </c>
      <c r="I6" s="9"/>
    </row>
    <row r="7" customFormat="false" ht="23.85" hidden="false" customHeight="false" outlineLevel="0" collapsed="false">
      <c r="A7" s="8" t="n">
        <v>3</v>
      </c>
      <c r="B7" s="9" t="s">
        <v>82</v>
      </c>
      <c r="C7" s="12" t="n">
        <f aca="false">E6</f>
        <v>0.392361111111111</v>
      </c>
      <c r="D7" s="9" t="n">
        <v>45</v>
      </c>
      <c r="E7" s="12" t="n">
        <f aca="false">C7+TIME(0,D7,0)</f>
        <v>0.423611111111111</v>
      </c>
      <c r="F7" s="9" t="s">
        <v>83</v>
      </c>
      <c r="G7" s="9" t="s">
        <v>84</v>
      </c>
      <c r="H7" s="9" t="s">
        <v>85</v>
      </c>
      <c r="I7" s="9"/>
    </row>
    <row r="8" customFormat="false" ht="15" hidden="false" customHeight="false" outlineLevel="0" collapsed="false">
      <c r="A8" s="8" t="n">
        <v>4</v>
      </c>
      <c r="B8" s="9" t="s">
        <v>86</v>
      </c>
      <c r="C8" s="12" t="n">
        <f aca="false">E7</f>
        <v>0.423611111111111</v>
      </c>
      <c r="D8" s="9" t="n">
        <v>10</v>
      </c>
      <c r="E8" s="12" t="n">
        <f aca="false">C8+TIME(0,D8,0)</f>
        <v>0.430555555555556</v>
      </c>
      <c r="F8" s="9" t="s">
        <v>87</v>
      </c>
      <c r="G8" s="9" t="s">
        <v>88</v>
      </c>
      <c r="H8" s="9" t="s">
        <v>80</v>
      </c>
      <c r="I8" s="9"/>
    </row>
    <row r="9" customFormat="false" ht="15" hidden="false" customHeight="false" outlineLevel="0" collapsed="false">
      <c r="A9" s="8" t="n">
        <v>5</v>
      </c>
      <c r="B9" s="9" t="s">
        <v>89</v>
      </c>
      <c r="C9" s="12" t="n">
        <f aca="false">E8</f>
        <v>0.430555555555556</v>
      </c>
      <c r="D9" s="9" t="n">
        <v>30</v>
      </c>
      <c r="E9" s="12" t="n">
        <f aca="false">C9+TIME(0,D9,0)</f>
        <v>0.451388888888889</v>
      </c>
      <c r="F9" s="9"/>
      <c r="G9" s="9" t="s">
        <v>90</v>
      </c>
      <c r="H9" s="9" t="s">
        <v>91</v>
      </c>
      <c r="I9" s="9"/>
    </row>
    <row r="10" customFormat="false" ht="15" hidden="false" customHeight="false" outlineLevel="0" collapsed="false">
      <c r="A10" s="8" t="n">
        <v>6</v>
      </c>
      <c r="B10" s="9" t="s">
        <v>92</v>
      </c>
      <c r="C10" s="12" t="n">
        <f aca="false">E9</f>
        <v>0.451388888888889</v>
      </c>
      <c r="D10" s="9" t="n">
        <v>40</v>
      </c>
      <c r="E10" s="12" t="n">
        <f aca="false">C10+TIME(0,D10,0)</f>
        <v>0.479166666666667</v>
      </c>
      <c r="F10" s="9" t="s">
        <v>93</v>
      </c>
      <c r="G10" s="9" t="s">
        <v>94</v>
      </c>
      <c r="H10" s="9" t="s">
        <v>85</v>
      </c>
      <c r="I10" s="9"/>
    </row>
    <row r="11" customFormat="false" ht="15" hidden="false" customHeight="false" outlineLevel="0" collapsed="false">
      <c r="A11" s="8" t="n">
        <v>7</v>
      </c>
      <c r="B11" s="9" t="s">
        <v>95</v>
      </c>
      <c r="C11" s="12" t="n">
        <f aca="false">E10</f>
        <v>0.479166666666667</v>
      </c>
      <c r="D11" s="9" t="n">
        <v>60</v>
      </c>
      <c r="E11" s="12" t="n">
        <f aca="false">C11+TIME(0,D11,0)</f>
        <v>0.520833333333333</v>
      </c>
      <c r="F11" s="9"/>
      <c r="G11" s="9" t="s">
        <v>96</v>
      </c>
      <c r="H11" s="9" t="s">
        <v>91</v>
      </c>
      <c r="I11" s="9"/>
    </row>
    <row r="12" customFormat="false" ht="15" hidden="false" customHeight="false" outlineLevel="0" collapsed="false">
      <c r="A12" s="8" t="n">
        <v>8</v>
      </c>
      <c r="B12" s="9" t="s">
        <v>97</v>
      </c>
      <c r="C12" s="12" t="n">
        <f aca="false">E11</f>
        <v>0.520833333333333</v>
      </c>
      <c r="D12" s="9" t="n">
        <v>50</v>
      </c>
      <c r="E12" s="12" t="n">
        <f aca="false">C12+TIME(0,D12,0)</f>
        <v>0.555555555555556</v>
      </c>
      <c r="F12" s="9" t="s">
        <v>98</v>
      </c>
      <c r="G12" s="9" t="s">
        <v>99</v>
      </c>
      <c r="H12" s="9" t="s">
        <v>100</v>
      </c>
      <c r="I12" s="9"/>
    </row>
    <row r="13" customFormat="false" ht="15" hidden="false" customHeight="false" outlineLevel="0" collapsed="false">
      <c r="A13" s="8" t="n">
        <v>9</v>
      </c>
      <c r="B13" s="9" t="s">
        <v>101</v>
      </c>
      <c r="C13" s="12" t="n">
        <f aca="false">E12</f>
        <v>0.555555555555556</v>
      </c>
      <c r="D13" s="9" t="n">
        <v>40</v>
      </c>
      <c r="E13" s="12" t="n">
        <f aca="false">C13+TIME(0,D13,0)</f>
        <v>0.583333333333333</v>
      </c>
      <c r="F13" s="9" t="s">
        <v>102</v>
      </c>
      <c r="G13" s="9" t="s">
        <v>103</v>
      </c>
      <c r="H13" s="9" t="s">
        <v>85</v>
      </c>
      <c r="I13" s="9"/>
    </row>
    <row r="14" customFormat="false" ht="15" hidden="false" customHeight="false" outlineLevel="0" collapsed="false">
      <c r="A14" s="8" t="n">
        <v>10</v>
      </c>
      <c r="B14" s="9" t="s">
        <v>104</v>
      </c>
      <c r="C14" s="12" t="n">
        <f aca="false">E13</f>
        <v>0.583333333333333</v>
      </c>
      <c r="D14" s="9" t="n">
        <v>10</v>
      </c>
      <c r="E14" s="12" t="n">
        <f aca="false">C14+TIME(0,D14,0)</f>
        <v>0.590277777777778</v>
      </c>
      <c r="F14" s="9" t="s">
        <v>105</v>
      </c>
      <c r="G14" s="9" t="s">
        <v>106</v>
      </c>
      <c r="H14" s="9" t="s">
        <v>80</v>
      </c>
      <c r="I14" s="9"/>
    </row>
    <row r="15" customFormat="false" ht="15" hidden="false" customHeight="false" outlineLevel="0" collapsed="false">
      <c r="A15" s="8" t="n">
        <v>11</v>
      </c>
      <c r="B15" s="9" t="s">
        <v>107</v>
      </c>
      <c r="C15" s="12" t="n">
        <f aca="false">E14</f>
        <v>0.590277777777778</v>
      </c>
      <c r="D15" s="9" t="n">
        <v>90</v>
      </c>
      <c r="E15" s="12" t="n">
        <f aca="false">C15+TIME(0,D15,0)</f>
        <v>0.652777777777778</v>
      </c>
      <c r="F15" s="9"/>
      <c r="G15" s="9" t="s">
        <v>108</v>
      </c>
      <c r="H15" s="9" t="s">
        <v>91</v>
      </c>
      <c r="I15" s="9"/>
    </row>
    <row r="16" customFormat="false" ht="15" hidden="false" customHeight="false" outlineLevel="0" collapsed="false">
      <c r="A16" s="8" t="n">
        <v>12</v>
      </c>
      <c r="B16" s="9"/>
      <c r="C16" s="12" t="str">
        <f aca="false">IF(D16="","",E15)</f>
        <v/>
      </c>
      <c r="D16" s="9"/>
      <c r="E16" s="12" t="str">
        <f aca="false">IF(D16="","",C16+TIME(0,D16,0))</f>
        <v/>
      </c>
      <c r="F16" s="9"/>
      <c r="G16" s="9"/>
      <c r="H16" s="9"/>
      <c r="I16" s="9"/>
    </row>
    <row r="17" customFormat="false" ht="15" hidden="false" customHeight="false" outlineLevel="0" collapsed="false">
      <c r="A17" s="8" t="n">
        <v>13</v>
      </c>
      <c r="B17" s="9"/>
      <c r="C17" s="12" t="str">
        <f aca="false">IF(D17="","",E16)</f>
        <v/>
      </c>
      <c r="D17" s="9"/>
      <c r="E17" s="12" t="str">
        <f aca="false">IF(D17="","",C17+TIME(0,D17,0))</f>
        <v/>
      </c>
      <c r="F17" s="9"/>
      <c r="G17" s="9"/>
      <c r="H17" s="9"/>
      <c r="I17" s="9"/>
    </row>
    <row r="18" customFormat="false" ht="15" hidden="false" customHeight="false" outlineLevel="0" collapsed="false">
      <c r="A18" s="8" t="n">
        <v>14</v>
      </c>
      <c r="B18" s="9"/>
      <c r="C18" s="12" t="str">
        <f aca="false">IF(D18="","",E17)</f>
        <v/>
      </c>
      <c r="D18" s="9"/>
      <c r="E18" s="12" t="str">
        <f aca="false">IF(D18="","",C18+TIME(0,D18,0))</f>
        <v/>
      </c>
      <c r="F18" s="9"/>
      <c r="G18" s="9"/>
      <c r="H18" s="9"/>
      <c r="I18" s="9"/>
    </row>
    <row r="19" customFormat="false" ht="15" hidden="false" customHeight="false" outlineLevel="0" collapsed="false">
      <c r="A19" s="8" t="n">
        <v>15</v>
      </c>
      <c r="B19" s="9"/>
      <c r="C19" s="12" t="str">
        <f aca="false">IF(D19="","",E18)</f>
        <v/>
      </c>
      <c r="D19" s="9"/>
      <c r="E19" s="12" t="str">
        <f aca="false">IF(D19="","",C19+TIME(0,D19,0))</f>
        <v/>
      </c>
      <c r="F19" s="9"/>
      <c r="G19" s="9"/>
      <c r="H19" s="9"/>
      <c r="I19" s="9"/>
    </row>
    <row r="20" customFormat="false" ht="15" hidden="false" customHeight="false" outlineLevel="0" collapsed="false">
      <c r="A20" s="8" t="n">
        <v>16</v>
      </c>
      <c r="B20" s="9"/>
      <c r="C20" s="12" t="str">
        <f aca="false">IF(D20="","",E19)</f>
        <v/>
      </c>
      <c r="D20" s="9"/>
      <c r="E20" s="12" t="str">
        <f aca="false">IF(D20="","",C20+TIME(0,D20,0))</f>
        <v/>
      </c>
      <c r="F20" s="9"/>
      <c r="G20" s="9"/>
      <c r="H20" s="9"/>
      <c r="I20" s="9"/>
    </row>
    <row r="21" customFormat="false" ht="15" hidden="false" customHeight="false" outlineLevel="0" collapsed="false">
      <c r="A21" s="8" t="n">
        <v>17</v>
      </c>
      <c r="B21" s="9"/>
      <c r="C21" s="12" t="str">
        <f aca="false">IF(D21="","",E20)</f>
        <v/>
      </c>
      <c r="D21" s="9"/>
      <c r="E21" s="12" t="str">
        <f aca="false">IF(D21="","",C21+TIME(0,D21,0))</f>
        <v/>
      </c>
      <c r="F21" s="9"/>
      <c r="G21" s="9"/>
      <c r="H21" s="9"/>
      <c r="I21" s="9"/>
    </row>
    <row r="22" customFormat="false" ht="15" hidden="false" customHeight="false" outlineLevel="0" collapsed="false">
      <c r="A22" s="8" t="n">
        <v>18</v>
      </c>
      <c r="B22" s="9"/>
      <c r="C22" s="12" t="str">
        <f aca="false">IF(D22="","",E21)</f>
        <v/>
      </c>
      <c r="D22" s="9"/>
      <c r="E22" s="12" t="str">
        <f aca="false">IF(D22="","",C22+TIME(0,D22,0))</f>
        <v/>
      </c>
      <c r="F22" s="9"/>
      <c r="G22" s="9"/>
      <c r="H22" s="9"/>
      <c r="I22" s="9"/>
    </row>
    <row r="23" customFormat="false" ht="15" hidden="false" customHeight="false" outlineLevel="0" collapsed="false">
      <c r="A23" s="8" t="n">
        <v>19</v>
      </c>
      <c r="B23" s="9"/>
      <c r="C23" s="12" t="str">
        <f aca="false">IF(D23="","",E22)</f>
        <v/>
      </c>
      <c r="D23" s="9"/>
      <c r="E23" s="12" t="str">
        <f aca="false">IF(D23="","",C23+TIME(0,D23,0))</f>
        <v/>
      </c>
      <c r="F23" s="9"/>
      <c r="G23" s="9"/>
      <c r="H23" s="9"/>
      <c r="I23" s="9"/>
    </row>
    <row r="24" customFormat="false" ht="15" hidden="false" customHeight="false" outlineLevel="0" collapsed="false">
      <c r="A24" s="8" t="n">
        <v>20</v>
      </c>
      <c r="B24" s="9"/>
      <c r="C24" s="12" t="str">
        <f aca="false">IF(D24="","",E23)</f>
        <v/>
      </c>
      <c r="D24" s="9"/>
      <c r="E24" s="12" t="str">
        <f aca="false">IF(D24="","",C24+TIME(0,D24,0))</f>
        <v/>
      </c>
      <c r="F24" s="9"/>
      <c r="G24" s="9"/>
      <c r="H24" s="9"/>
      <c r="I24" s="9"/>
    </row>
    <row r="25" customFormat="false" ht="15" hidden="false" customHeight="false" outlineLevel="0" collapsed="false">
      <c r="A25" s="8" t="n">
        <v>21</v>
      </c>
      <c r="B25" s="9"/>
      <c r="C25" s="12" t="str">
        <f aca="false">IF(D25="","",E24)</f>
        <v/>
      </c>
      <c r="D25" s="9"/>
      <c r="E25" s="12" t="str">
        <f aca="false">IF(D25="","",C25+TIME(0,D25,0))</f>
        <v/>
      </c>
      <c r="F25" s="9"/>
      <c r="G25" s="9"/>
      <c r="H25" s="9"/>
      <c r="I25" s="9"/>
    </row>
    <row r="26" customFormat="false" ht="15" hidden="false" customHeight="false" outlineLevel="0" collapsed="false">
      <c r="A26" s="8" t="n">
        <v>22</v>
      </c>
      <c r="B26" s="9"/>
      <c r="C26" s="12" t="str">
        <f aca="false">IF(D26="","",E25)</f>
        <v/>
      </c>
      <c r="D26" s="9"/>
      <c r="E26" s="12" t="str">
        <f aca="false">IF(D26="","",C26+TIME(0,D26,0))</f>
        <v/>
      </c>
      <c r="F26" s="9"/>
      <c r="G26" s="9"/>
      <c r="H26" s="9"/>
      <c r="I26" s="9"/>
    </row>
    <row r="27" customFormat="false" ht="15" hidden="false" customHeight="false" outlineLevel="0" collapsed="false">
      <c r="A27" s="8" t="n">
        <v>23</v>
      </c>
      <c r="B27" s="9"/>
      <c r="C27" s="12" t="str">
        <f aca="false">IF(D27="","",E26)</f>
        <v/>
      </c>
      <c r="D27" s="9"/>
      <c r="E27" s="12" t="str">
        <f aca="false">IF(D27="","",C27+TIME(0,D27,0))</f>
        <v/>
      </c>
      <c r="F27" s="9"/>
      <c r="G27" s="9"/>
      <c r="H27" s="9"/>
      <c r="I27" s="9"/>
    </row>
    <row r="28" customFormat="false" ht="15" hidden="false" customHeight="false" outlineLevel="0" collapsed="false">
      <c r="A28" s="8" t="n">
        <v>24</v>
      </c>
      <c r="B28" s="9"/>
      <c r="C28" s="12" t="str">
        <f aca="false">IF(D28="","",E27)</f>
        <v/>
      </c>
      <c r="D28" s="9"/>
      <c r="E28" s="12" t="str">
        <f aca="false">IF(D28="","",C28+TIME(0,D28,0))</f>
        <v/>
      </c>
      <c r="F28" s="9"/>
      <c r="G28" s="9"/>
      <c r="H28" s="9"/>
      <c r="I28" s="9"/>
    </row>
    <row r="29" customFormat="false" ht="15" hidden="false" customHeight="false" outlineLevel="0" collapsed="false">
      <c r="A29" s="8" t="n">
        <v>25</v>
      </c>
      <c r="B29" s="9"/>
      <c r="C29" s="12" t="str">
        <f aca="false">IF(D29="","",E28)</f>
        <v/>
      </c>
      <c r="D29" s="9"/>
      <c r="E29" s="12" t="str">
        <f aca="false">IF(D29="","",C29+TIME(0,D29,0))</f>
        <v/>
      </c>
      <c r="F29" s="9"/>
      <c r="G29" s="9"/>
      <c r="H29" s="9"/>
      <c r="I29" s="9"/>
    </row>
    <row r="31" customFormat="false" ht="15" hidden="false" customHeight="false" outlineLevel="0" collapsed="false">
      <c r="B31" s="13" t="s">
        <v>109</v>
      </c>
      <c r="D31" s="13" t="n">
        <f aca="false">SUM(D5:D29)</f>
        <v>430</v>
      </c>
    </row>
    <row r="32" customFormat="false" ht="15" hidden="false" customHeight="false" outlineLevel="0" collapsed="false">
      <c r="B32" s="13" t="s">
        <v>110</v>
      </c>
      <c r="D32" s="14" t="n">
        <f aca="false">C5+TIME(0,D31,0)</f>
        <v>0.652777777777778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7E2D"/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30"/>
  </cols>
  <sheetData>
    <row r="1" customFormat="false" ht="22.05" hidden="false" customHeight="false" outlineLevel="0" collapsed="false">
      <c r="A1" s="1" t="s">
        <v>111</v>
      </c>
    </row>
    <row r="2" customFormat="false" ht="15" hidden="false" customHeight="false" outlineLevel="0" collapsed="false">
      <c r="A2" s="2" t="s">
        <v>112</v>
      </c>
    </row>
    <row r="3" customFormat="false" ht="15" hidden="false" customHeight="false" outlineLevel="0" collapsed="false">
      <c r="A3" s="0" t="s">
        <v>66</v>
      </c>
      <c r="B3" s="15" t="n">
        <f aca="false">'Run of show'!B3</f>
        <v>46458</v>
      </c>
      <c r="D3" s="16" t="s">
        <v>113</v>
      </c>
      <c r="E3" s="15" t="n">
        <f aca="true">TODAY()</f>
        <v>46317</v>
      </c>
    </row>
    <row r="4" customFormat="false" ht="21.75" hidden="false" customHeight="true" outlineLevel="0" collapsed="false">
      <c r="A4" s="7" t="s">
        <v>114</v>
      </c>
      <c r="B4" s="7" t="s">
        <v>115</v>
      </c>
      <c r="C4" s="7" t="s">
        <v>116</v>
      </c>
      <c r="D4" s="7" t="s">
        <v>117</v>
      </c>
      <c r="E4" s="7" t="s">
        <v>74</v>
      </c>
      <c r="F4" s="7" t="s">
        <v>118</v>
      </c>
      <c r="G4" s="7" t="s">
        <v>75</v>
      </c>
    </row>
    <row r="5" customFormat="false" ht="15" hidden="false" customHeight="false" outlineLevel="0" collapsed="false">
      <c r="A5" s="8" t="n">
        <v>-120</v>
      </c>
      <c r="B5" s="8" t="s">
        <v>119</v>
      </c>
      <c r="C5" s="17" t="n">
        <f aca="false">$B$3+A5</f>
        <v>46338</v>
      </c>
      <c r="D5" s="18" t="n">
        <f aca="false">IF(F5="Done","",C5-$E$3)</f>
        <v>21</v>
      </c>
      <c r="E5" s="9"/>
      <c r="F5" s="9" t="s">
        <v>120</v>
      </c>
      <c r="G5" s="9"/>
    </row>
    <row r="6" customFormat="false" ht="15" hidden="false" customHeight="false" outlineLevel="0" collapsed="false">
      <c r="A6" s="8" t="n">
        <v>-110</v>
      </c>
      <c r="B6" s="8" t="s">
        <v>121</v>
      </c>
      <c r="C6" s="17" t="n">
        <f aca="false">$B$3+A6</f>
        <v>46348</v>
      </c>
      <c r="D6" s="18" t="n">
        <f aca="false">IF(F6="Done","",C6-$E$3)</f>
        <v>31</v>
      </c>
      <c r="E6" s="9"/>
      <c r="F6" s="9" t="s">
        <v>120</v>
      </c>
      <c r="G6" s="9"/>
    </row>
    <row r="7" customFormat="false" ht="15" hidden="false" customHeight="false" outlineLevel="0" collapsed="false">
      <c r="A7" s="8" t="n">
        <v>-100</v>
      </c>
      <c r="B7" s="8" t="s">
        <v>122</v>
      </c>
      <c r="C7" s="17" t="n">
        <f aca="false">$B$3+A7</f>
        <v>46358</v>
      </c>
      <c r="D7" s="18" t="n">
        <f aca="false">IF(F7="Done","",C7-$E$3)</f>
        <v>41</v>
      </c>
      <c r="E7" s="9"/>
      <c r="F7" s="9" t="s">
        <v>120</v>
      </c>
      <c r="G7" s="9"/>
    </row>
    <row r="8" customFormat="false" ht="15" hidden="false" customHeight="false" outlineLevel="0" collapsed="false">
      <c r="A8" s="8" t="n">
        <v>-95</v>
      </c>
      <c r="B8" s="8" t="s">
        <v>123</v>
      </c>
      <c r="C8" s="17" t="n">
        <f aca="false">$B$3+A8</f>
        <v>46363</v>
      </c>
      <c r="D8" s="18" t="n">
        <f aca="false">IF(F8="Done","",C8-$E$3)</f>
        <v>46</v>
      </c>
      <c r="E8" s="9"/>
      <c r="F8" s="9" t="s">
        <v>120</v>
      </c>
      <c r="G8" s="9"/>
    </row>
    <row r="9" customFormat="false" ht="15" hidden="false" customHeight="false" outlineLevel="0" collapsed="false">
      <c r="A9" s="8" t="n">
        <v>-90</v>
      </c>
      <c r="B9" s="8" t="s">
        <v>124</v>
      </c>
      <c r="C9" s="17" t="n">
        <f aca="false">$B$3+A9</f>
        <v>46368</v>
      </c>
      <c r="D9" s="18" t="n">
        <f aca="false">IF(F9="Done","",C9-$E$3)</f>
        <v>51</v>
      </c>
      <c r="E9" s="9"/>
      <c r="F9" s="9" t="s">
        <v>120</v>
      </c>
      <c r="G9" s="9"/>
    </row>
    <row r="10" customFormat="false" ht="15" hidden="false" customHeight="false" outlineLevel="0" collapsed="false">
      <c r="A10" s="8" t="n">
        <v>-85</v>
      </c>
      <c r="B10" s="8" t="s">
        <v>125</v>
      </c>
      <c r="C10" s="17" t="n">
        <f aca="false">$B$3+A10</f>
        <v>46373</v>
      </c>
      <c r="D10" s="18" t="n">
        <f aca="false">IF(F10="Done","",C10-$E$3)</f>
        <v>56</v>
      </c>
      <c r="E10" s="9"/>
      <c r="F10" s="9" t="s">
        <v>120</v>
      </c>
      <c r="G10" s="9"/>
    </row>
    <row r="11" customFormat="false" ht="15" hidden="false" customHeight="false" outlineLevel="0" collapsed="false">
      <c r="A11" s="8" t="n">
        <v>-80</v>
      </c>
      <c r="B11" s="8" t="s">
        <v>126</v>
      </c>
      <c r="C11" s="17" t="n">
        <f aca="false">$B$3+A11</f>
        <v>46378</v>
      </c>
      <c r="D11" s="18" t="n">
        <f aca="false">IF(F11="Done","",C11-$E$3)</f>
        <v>61</v>
      </c>
      <c r="E11" s="9"/>
      <c r="F11" s="9" t="s">
        <v>120</v>
      </c>
      <c r="G11" s="9"/>
    </row>
    <row r="12" customFormat="false" ht="15" hidden="false" customHeight="false" outlineLevel="0" collapsed="false">
      <c r="A12" s="8" t="n">
        <v>-70</v>
      </c>
      <c r="B12" s="8" t="s">
        <v>127</v>
      </c>
      <c r="C12" s="17" t="n">
        <f aca="false">$B$3+A12</f>
        <v>46388</v>
      </c>
      <c r="D12" s="18" t="n">
        <f aca="false">IF(F12="Done","",C12-$E$3)</f>
        <v>71</v>
      </c>
      <c r="E12" s="9"/>
      <c r="F12" s="9" t="s">
        <v>120</v>
      </c>
      <c r="G12" s="9"/>
    </row>
    <row r="13" customFormat="false" ht="15" hidden="false" customHeight="false" outlineLevel="0" collapsed="false">
      <c r="A13" s="8" t="n">
        <v>-60</v>
      </c>
      <c r="B13" s="8" t="s">
        <v>128</v>
      </c>
      <c r="C13" s="17" t="n">
        <f aca="false">$B$3+A13</f>
        <v>46398</v>
      </c>
      <c r="D13" s="18" t="n">
        <f aca="false">IF(F13="Done","",C13-$E$3)</f>
        <v>81</v>
      </c>
      <c r="E13" s="9"/>
      <c r="F13" s="9" t="s">
        <v>120</v>
      </c>
      <c r="G13" s="9"/>
    </row>
    <row r="14" customFormat="false" ht="15" hidden="false" customHeight="false" outlineLevel="0" collapsed="false">
      <c r="A14" s="8" t="n">
        <v>-56</v>
      </c>
      <c r="B14" s="8" t="s">
        <v>129</v>
      </c>
      <c r="C14" s="17" t="n">
        <f aca="false">$B$3+A14</f>
        <v>46402</v>
      </c>
      <c r="D14" s="18" t="n">
        <f aca="false">IF(F14="Done","",C14-$E$3)</f>
        <v>85</v>
      </c>
      <c r="E14" s="9"/>
      <c r="F14" s="9" t="s">
        <v>120</v>
      </c>
      <c r="G14" s="9"/>
    </row>
    <row r="15" customFormat="false" ht="15" hidden="false" customHeight="false" outlineLevel="0" collapsed="false">
      <c r="A15" s="8" t="n">
        <v>-45</v>
      </c>
      <c r="B15" s="8" t="s">
        <v>130</v>
      </c>
      <c r="C15" s="17" t="n">
        <f aca="false">$B$3+A15</f>
        <v>46413</v>
      </c>
      <c r="D15" s="18" t="n">
        <f aca="false">IF(F15="Done","",C15-$E$3)</f>
        <v>96</v>
      </c>
      <c r="E15" s="9"/>
      <c r="F15" s="9" t="s">
        <v>120</v>
      </c>
      <c r="G15" s="9"/>
    </row>
    <row r="16" customFormat="false" ht="15" hidden="false" customHeight="false" outlineLevel="0" collapsed="false">
      <c r="A16" s="8" t="n">
        <v>-40</v>
      </c>
      <c r="B16" s="8" t="s">
        <v>131</v>
      </c>
      <c r="C16" s="17" t="n">
        <f aca="false">$B$3+A16</f>
        <v>46418</v>
      </c>
      <c r="D16" s="18" t="n">
        <f aca="false">IF(F16="Done","",C16-$E$3)</f>
        <v>101</v>
      </c>
      <c r="E16" s="9"/>
      <c r="F16" s="9" t="s">
        <v>120</v>
      </c>
      <c r="G16" s="9"/>
    </row>
    <row r="17" customFormat="false" ht="15" hidden="false" customHeight="false" outlineLevel="0" collapsed="false">
      <c r="A17" s="8" t="n">
        <v>-35</v>
      </c>
      <c r="B17" s="8" t="s">
        <v>132</v>
      </c>
      <c r="C17" s="17" t="n">
        <f aca="false">$B$3+A17</f>
        <v>46423</v>
      </c>
      <c r="D17" s="18" t="n">
        <f aca="false">IF(F17="Done","",C17-$E$3)</f>
        <v>106</v>
      </c>
      <c r="E17" s="9"/>
      <c r="F17" s="9" t="s">
        <v>120</v>
      </c>
      <c r="G17" s="9"/>
    </row>
    <row r="18" customFormat="false" ht="15" hidden="false" customHeight="false" outlineLevel="0" collapsed="false">
      <c r="A18" s="8" t="n">
        <v>-30</v>
      </c>
      <c r="B18" s="8" t="s">
        <v>133</v>
      </c>
      <c r="C18" s="17" t="n">
        <f aca="false">$B$3+A18</f>
        <v>46428</v>
      </c>
      <c r="D18" s="18" t="n">
        <f aca="false">IF(F18="Done","",C18-$E$3)</f>
        <v>111</v>
      </c>
      <c r="E18" s="9"/>
      <c r="F18" s="9" t="s">
        <v>120</v>
      </c>
      <c r="G18" s="9"/>
    </row>
    <row r="19" customFormat="false" ht="15" hidden="false" customHeight="false" outlineLevel="0" collapsed="false">
      <c r="A19" s="8" t="n">
        <v>-28</v>
      </c>
      <c r="B19" s="8" t="s">
        <v>134</v>
      </c>
      <c r="C19" s="17" t="n">
        <f aca="false">$B$3+A19</f>
        <v>46430</v>
      </c>
      <c r="D19" s="18" t="n">
        <f aca="false">IF(F19="Done","",C19-$E$3)</f>
        <v>113</v>
      </c>
      <c r="E19" s="9"/>
      <c r="F19" s="9" t="s">
        <v>120</v>
      </c>
      <c r="G19" s="9"/>
    </row>
    <row r="20" customFormat="false" ht="15" hidden="false" customHeight="false" outlineLevel="0" collapsed="false">
      <c r="A20" s="8" t="n">
        <v>-21</v>
      </c>
      <c r="B20" s="8" t="s">
        <v>135</v>
      </c>
      <c r="C20" s="17" t="n">
        <f aca="false">$B$3+A20</f>
        <v>46437</v>
      </c>
      <c r="D20" s="18" t="n">
        <f aca="false">IF(F20="Done","",C20-$E$3)</f>
        <v>120</v>
      </c>
      <c r="E20" s="9"/>
      <c r="F20" s="9" t="s">
        <v>120</v>
      </c>
      <c r="G20" s="9"/>
    </row>
    <row r="21" customFormat="false" ht="15" hidden="false" customHeight="false" outlineLevel="0" collapsed="false">
      <c r="A21" s="8" t="n">
        <v>-14</v>
      </c>
      <c r="B21" s="8" t="s">
        <v>136</v>
      </c>
      <c r="C21" s="17" t="n">
        <f aca="false">$B$3+A21</f>
        <v>46444</v>
      </c>
      <c r="D21" s="18" t="n">
        <f aca="false">IF(F21="Done","",C21-$E$3)</f>
        <v>127</v>
      </c>
      <c r="E21" s="9"/>
      <c r="F21" s="9" t="s">
        <v>120</v>
      </c>
      <c r="G21" s="9"/>
    </row>
    <row r="22" customFormat="false" ht="15" hidden="false" customHeight="false" outlineLevel="0" collapsed="false">
      <c r="A22" s="8" t="n">
        <v>-14</v>
      </c>
      <c r="B22" s="8" t="s">
        <v>137</v>
      </c>
      <c r="C22" s="17" t="n">
        <f aca="false">$B$3+A22</f>
        <v>46444</v>
      </c>
      <c r="D22" s="18" t="n">
        <f aca="false">IF(F22="Done","",C22-$E$3)</f>
        <v>127</v>
      </c>
      <c r="E22" s="9"/>
      <c r="F22" s="9" t="s">
        <v>120</v>
      </c>
      <c r="G22" s="9"/>
    </row>
    <row r="23" customFormat="false" ht="15" hidden="false" customHeight="false" outlineLevel="0" collapsed="false">
      <c r="A23" s="8" t="n">
        <v>-7</v>
      </c>
      <c r="B23" s="8" t="s">
        <v>138</v>
      </c>
      <c r="C23" s="17" t="n">
        <f aca="false">$B$3+A23</f>
        <v>46451</v>
      </c>
      <c r="D23" s="18" t="n">
        <f aca="false">IF(F23="Done","",C23-$E$3)</f>
        <v>134</v>
      </c>
      <c r="E23" s="9"/>
      <c r="F23" s="9" t="s">
        <v>120</v>
      </c>
      <c r="G23" s="9"/>
    </row>
    <row r="24" customFormat="false" ht="15" hidden="false" customHeight="false" outlineLevel="0" collapsed="false">
      <c r="A24" s="8" t="n">
        <v>-7</v>
      </c>
      <c r="B24" s="8" t="s">
        <v>139</v>
      </c>
      <c r="C24" s="17" t="n">
        <f aca="false">$B$3+A24</f>
        <v>46451</v>
      </c>
      <c r="D24" s="18" t="n">
        <f aca="false">IF(F24="Done","",C24-$E$3)</f>
        <v>134</v>
      </c>
      <c r="E24" s="9"/>
      <c r="F24" s="9" t="s">
        <v>120</v>
      </c>
      <c r="G24" s="9"/>
    </row>
    <row r="25" customFormat="false" ht="15" hidden="false" customHeight="false" outlineLevel="0" collapsed="false">
      <c r="A25" s="8" t="n">
        <v>-3</v>
      </c>
      <c r="B25" s="8" t="s">
        <v>140</v>
      </c>
      <c r="C25" s="17" t="n">
        <f aca="false">$B$3+A25</f>
        <v>46455</v>
      </c>
      <c r="D25" s="18" t="n">
        <f aca="false">IF(F25="Done","",C25-$E$3)</f>
        <v>138</v>
      </c>
      <c r="E25" s="9"/>
      <c r="F25" s="9" t="s">
        <v>120</v>
      </c>
      <c r="G25" s="9"/>
    </row>
    <row r="26" customFormat="false" ht="15" hidden="false" customHeight="false" outlineLevel="0" collapsed="false">
      <c r="A26" s="8" t="n">
        <v>-1</v>
      </c>
      <c r="B26" s="8" t="s">
        <v>141</v>
      </c>
      <c r="C26" s="17" t="n">
        <f aca="false">$B$3+A26</f>
        <v>46457</v>
      </c>
      <c r="D26" s="18" t="n">
        <f aca="false">IF(F26="Done","",C26-$E$3)</f>
        <v>140</v>
      </c>
      <c r="E26" s="9"/>
      <c r="F26" s="9" t="s">
        <v>120</v>
      </c>
      <c r="G26" s="9"/>
    </row>
    <row r="27" customFormat="false" ht="15" hidden="false" customHeight="false" outlineLevel="0" collapsed="false">
      <c r="A27" s="8" t="n">
        <v>0</v>
      </c>
      <c r="B27" s="8" t="s">
        <v>142</v>
      </c>
      <c r="C27" s="17" t="n">
        <f aca="false">$B$3+A27</f>
        <v>46458</v>
      </c>
      <c r="D27" s="18" t="n">
        <f aca="false">IF(F27="Done","",C27-$E$3)</f>
        <v>141</v>
      </c>
      <c r="E27" s="9"/>
      <c r="F27" s="9" t="s">
        <v>120</v>
      </c>
      <c r="G27" s="9"/>
    </row>
    <row r="28" customFormat="false" ht="15" hidden="false" customHeight="false" outlineLevel="0" collapsed="false">
      <c r="A28" s="8" t="n">
        <v>0</v>
      </c>
      <c r="B28" s="8" t="s">
        <v>143</v>
      </c>
      <c r="C28" s="17" t="n">
        <f aca="false">$B$3+A28</f>
        <v>46458</v>
      </c>
      <c r="D28" s="18" t="n">
        <f aca="false">IF(F28="Done","",C28-$E$3)</f>
        <v>141</v>
      </c>
      <c r="E28" s="9"/>
      <c r="F28" s="9" t="s">
        <v>120</v>
      </c>
      <c r="G28" s="9"/>
    </row>
    <row r="29" customFormat="false" ht="15" hidden="false" customHeight="false" outlineLevel="0" collapsed="false">
      <c r="A29" s="8" t="n">
        <v>1</v>
      </c>
      <c r="B29" s="8" t="s">
        <v>144</v>
      </c>
      <c r="C29" s="17" t="n">
        <f aca="false">$B$3+A29</f>
        <v>46459</v>
      </c>
      <c r="D29" s="18" t="n">
        <f aca="false">IF(F29="Done","",C29-$E$3)</f>
        <v>142</v>
      </c>
      <c r="E29" s="9"/>
      <c r="F29" s="9" t="s">
        <v>120</v>
      </c>
      <c r="G29" s="9"/>
    </row>
    <row r="30" customFormat="false" ht="15" hidden="false" customHeight="false" outlineLevel="0" collapsed="false">
      <c r="A30" s="8" t="n">
        <v>2</v>
      </c>
      <c r="B30" s="8" t="s">
        <v>145</v>
      </c>
      <c r="C30" s="17" t="n">
        <f aca="false">$B$3+A30</f>
        <v>46460</v>
      </c>
      <c r="D30" s="18" t="n">
        <f aca="false">IF(F30="Done","",C30-$E$3)</f>
        <v>143</v>
      </c>
      <c r="E30" s="9"/>
      <c r="F30" s="9" t="s">
        <v>120</v>
      </c>
      <c r="G30" s="9"/>
    </row>
    <row r="31" customFormat="false" ht="15" hidden="false" customHeight="false" outlineLevel="0" collapsed="false">
      <c r="A31" s="8" t="n">
        <v>7</v>
      </c>
      <c r="B31" s="8" t="s">
        <v>146</v>
      </c>
      <c r="C31" s="17" t="n">
        <f aca="false">$B$3+A31</f>
        <v>46465</v>
      </c>
      <c r="D31" s="18" t="n">
        <f aca="false">IF(F31="Done","",C31-$E$3)</f>
        <v>148</v>
      </c>
      <c r="E31" s="9"/>
      <c r="F31" s="9" t="s">
        <v>120</v>
      </c>
      <c r="G31" s="9"/>
    </row>
    <row r="32" customFormat="false" ht="15" hidden="false" customHeight="false" outlineLevel="0" collapsed="false">
      <c r="A32" s="8" t="n">
        <v>10</v>
      </c>
      <c r="B32" s="8" t="s">
        <v>147</v>
      </c>
      <c r="C32" s="17" t="n">
        <f aca="false">$B$3+A32</f>
        <v>46468</v>
      </c>
      <c r="D32" s="18" t="n">
        <f aca="false">IF(F32="Done","",C32-$E$3)</f>
        <v>151</v>
      </c>
      <c r="E32" s="9"/>
      <c r="F32" s="9" t="s">
        <v>120</v>
      </c>
      <c r="G32" s="9"/>
    </row>
    <row r="33" customFormat="false" ht="15" hidden="false" customHeight="false" outlineLevel="0" collapsed="false">
      <c r="A33" s="8" t="n">
        <v>14</v>
      </c>
      <c r="B33" s="8" t="s">
        <v>148</v>
      </c>
      <c r="C33" s="17" t="n">
        <f aca="false">$B$3+A33</f>
        <v>46472</v>
      </c>
      <c r="D33" s="18" t="n">
        <f aca="false">IF(F33="Done","",C33-$E$3)</f>
        <v>155</v>
      </c>
      <c r="E33" s="9"/>
      <c r="F33" s="9" t="s">
        <v>120</v>
      </c>
      <c r="G33" s="9"/>
    </row>
    <row r="34" customFormat="false" ht="15" hidden="false" customHeight="false" outlineLevel="0" collapsed="false">
      <c r="A34" s="8" t="n">
        <v>30</v>
      </c>
      <c r="B34" s="8" t="s">
        <v>149</v>
      </c>
      <c r="C34" s="17" t="n">
        <f aca="false">$B$3+A34</f>
        <v>46488</v>
      </c>
      <c r="D34" s="18" t="n">
        <f aca="false">IF(F34="Done","",C34-$E$3)</f>
        <v>171</v>
      </c>
      <c r="E34" s="9"/>
      <c r="F34" s="9" t="s">
        <v>120</v>
      </c>
      <c r="G34" s="9"/>
    </row>
  </sheetData>
  <conditionalFormatting sqref="D5:D34">
    <cfRule type="cellIs" priority="2" operator="lessThan" aboveAverage="0" equalAverage="0" bottom="0" percent="0" rank="0" text="" dxfId="0">
      <formula>0</formula>
    </cfRule>
  </conditionalFormatting>
  <conditionalFormatting sqref="F5:F34">
    <cfRule type="cellIs" priority="3" operator="equal" aboveAverage="0" equalAverage="0" bottom="0" percent="0" rank="0" text="" dxfId="1">
      <formula>"Done"</formula>
    </cfRule>
    <cfRule type="cellIs" priority="4" operator="equal" aboveAverage="0" equalAverage="0" bottom="0" percent="0" rank="0" text="" dxfId="2">
      <formula>"Blocked"</formula>
    </cfRule>
  </conditionalFormatting>
  <dataValidations count="1">
    <dataValidation allowBlank="true" errorStyle="stop" operator="between" showDropDown="false" showErrorMessage="false" showInputMessage="false" sqref="F5:F34" type="list">
      <formula1>"Not started,In progress,Done,Blocked"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7E2D"/>
    <pageSetUpPr fitToPage="tru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2"/>
    <col collapsed="false" customWidth="true" hidden="false" outlineLevel="0" max="3" min="3" style="0" width="14"/>
    <col collapsed="false" customWidth="true" hidden="false" outlineLevel="0" max="4" min="4" style="0" width="44"/>
  </cols>
  <sheetData>
    <row r="1" customFormat="false" ht="22.05" hidden="false" customHeight="false" outlineLevel="0" collapsed="false">
      <c r="A1" s="1" t="s">
        <v>150</v>
      </c>
    </row>
    <row r="2" customFormat="false" ht="15" hidden="false" customHeight="false" outlineLevel="0" collapsed="false">
      <c r="A2" s="2" t="s">
        <v>151</v>
      </c>
    </row>
    <row r="4" customFormat="false" ht="21.75" hidden="false" customHeight="true" outlineLevel="0" collapsed="false">
      <c r="A4" s="7" t="s">
        <v>152</v>
      </c>
      <c r="B4" s="7" t="s">
        <v>68</v>
      </c>
      <c r="C4" s="7" t="s">
        <v>118</v>
      </c>
      <c r="D4" s="7" t="s">
        <v>75</v>
      </c>
    </row>
    <row r="5" customFormat="false" ht="15" hidden="false" customHeight="false" outlineLevel="0" collapsed="false">
      <c r="A5" s="8" t="s">
        <v>153</v>
      </c>
      <c r="B5" s="8" t="s">
        <v>154</v>
      </c>
      <c r="C5" s="9" t="s">
        <v>155</v>
      </c>
      <c r="D5" s="9"/>
    </row>
    <row r="6" customFormat="false" ht="15" hidden="false" customHeight="false" outlineLevel="0" collapsed="false">
      <c r="A6" s="8" t="s">
        <v>153</v>
      </c>
      <c r="B6" s="8" t="s">
        <v>156</v>
      </c>
      <c r="C6" s="9" t="s">
        <v>155</v>
      </c>
      <c r="D6" s="9"/>
    </row>
    <row r="7" customFormat="false" ht="15" hidden="false" customHeight="false" outlineLevel="0" collapsed="false">
      <c r="A7" s="8" t="s">
        <v>153</v>
      </c>
      <c r="B7" s="8" t="s">
        <v>157</v>
      </c>
      <c r="C7" s="9" t="s">
        <v>155</v>
      </c>
      <c r="D7" s="9"/>
    </row>
    <row r="8" customFormat="false" ht="15" hidden="false" customHeight="false" outlineLevel="0" collapsed="false">
      <c r="A8" s="8" t="s">
        <v>153</v>
      </c>
      <c r="B8" s="8" t="s">
        <v>158</v>
      </c>
      <c r="C8" s="9" t="s">
        <v>155</v>
      </c>
      <c r="D8" s="9"/>
    </row>
    <row r="9" customFormat="false" ht="15" hidden="false" customHeight="false" outlineLevel="0" collapsed="false">
      <c r="A9" s="8" t="s">
        <v>159</v>
      </c>
      <c r="B9" s="8" t="s">
        <v>160</v>
      </c>
      <c r="C9" s="9" t="s">
        <v>155</v>
      </c>
      <c r="D9" s="9"/>
    </row>
    <row r="10" customFormat="false" ht="15" hidden="false" customHeight="false" outlineLevel="0" collapsed="false">
      <c r="A10" s="8" t="s">
        <v>159</v>
      </c>
      <c r="B10" s="8" t="s">
        <v>161</v>
      </c>
      <c r="C10" s="9" t="s">
        <v>155</v>
      </c>
      <c r="D10" s="9"/>
    </row>
    <row r="11" customFormat="false" ht="15" hidden="false" customHeight="false" outlineLevel="0" collapsed="false">
      <c r="A11" s="8" t="s">
        <v>159</v>
      </c>
      <c r="B11" s="8" t="s">
        <v>162</v>
      </c>
      <c r="C11" s="9" t="s">
        <v>155</v>
      </c>
      <c r="D11" s="9"/>
    </row>
    <row r="12" customFormat="false" ht="15" hidden="false" customHeight="false" outlineLevel="0" collapsed="false">
      <c r="A12" s="8" t="s">
        <v>159</v>
      </c>
      <c r="B12" s="8" t="s">
        <v>163</v>
      </c>
      <c r="C12" s="9" t="s">
        <v>155</v>
      </c>
      <c r="D12" s="9"/>
    </row>
    <row r="13" customFormat="false" ht="15" hidden="false" customHeight="false" outlineLevel="0" collapsed="false">
      <c r="A13" s="8" t="s">
        <v>159</v>
      </c>
      <c r="B13" s="8" t="s">
        <v>164</v>
      </c>
      <c r="C13" s="9" t="s">
        <v>155</v>
      </c>
      <c r="D13" s="9"/>
    </row>
    <row r="14" customFormat="false" ht="15" hidden="false" customHeight="false" outlineLevel="0" collapsed="false">
      <c r="A14" s="8" t="s">
        <v>165</v>
      </c>
      <c r="B14" s="8" t="s">
        <v>166</v>
      </c>
      <c r="C14" s="9" t="s">
        <v>155</v>
      </c>
      <c r="D14" s="9"/>
    </row>
    <row r="15" customFormat="false" ht="15" hidden="false" customHeight="false" outlineLevel="0" collapsed="false">
      <c r="A15" s="8" t="s">
        <v>165</v>
      </c>
      <c r="B15" s="8" t="s">
        <v>167</v>
      </c>
      <c r="C15" s="9" t="s">
        <v>155</v>
      </c>
      <c r="D15" s="9"/>
    </row>
    <row r="16" customFormat="false" ht="15" hidden="false" customHeight="false" outlineLevel="0" collapsed="false">
      <c r="A16" s="8" t="s">
        <v>168</v>
      </c>
      <c r="B16" s="8" t="s">
        <v>169</v>
      </c>
      <c r="C16" s="9" t="s">
        <v>155</v>
      </c>
      <c r="D16" s="9"/>
    </row>
    <row r="17" customFormat="false" ht="15" hidden="false" customHeight="false" outlineLevel="0" collapsed="false">
      <c r="A17" s="8" t="s">
        <v>168</v>
      </c>
      <c r="B17" s="8" t="s">
        <v>170</v>
      </c>
      <c r="C17" s="9" t="s">
        <v>155</v>
      </c>
      <c r="D17" s="9"/>
    </row>
    <row r="18" customFormat="false" ht="15" hidden="false" customHeight="false" outlineLevel="0" collapsed="false">
      <c r="A18" s="8" t="s">
        <v>168</v>
      </c>
      <c r="B18" s="8" t="s">
        <v>171</v>
      </c>
      <c r="C18" s="9" t="s">
        <v>155</v>
      </c>
      <c r="D18" s="9"/>
    </row>
    <row r="19" customFormat="false" ht="15" hidden="false" customHeight="false" outlineLevel="0" collapsed="false">
      <c r="A19" s="8" t="s">
        <v>172</v>
      </c>
      <c r="B19" s="8" t="s">
        <v>173</v>
      </c>
      <c r="C19" s="9" t="s">
        <v>155</v>
      </c>
      <c r="D19" s="9"/>
    </row>
    <row r="20" customFormat="false" ht="15" hidden="false" customHeight="false" outlineLevel="0" collapsed="false">
      <c r="A20" s="8" t="s">
        <v>172</v>
      </c>
      <c r="B20" s="8" t="s">
        <v>174</v>
      </c>
      <c r="C20" s="9" t="s">
        <v>155</v>
      </c>
      <c r="D20" s="9"/>
    </row>
    <row r="21" customFormat="false" ht="15" hidden="false" customHeight="false" outlineLevel="0" collapsed="false">
      <c r="A21" s="8" t="s">
        <v>172</v>
      </c>
      <c r="B21" s="8" t="s">
        <v>175</v>
      </c>
      <c r="C21" s="9" t="s">
        <v>155</v>
      </c>
      <c r="D21" s="9"/>
    </row>
    <row r="22" customFormat="false" ht="15" hidden="false" customHeight="false" outlineLevel="0" collapsed="false">
      <c r="A22" s="8" t="s">
        <v>176</v>
      </c>
      <c r="B22" s="8" t="s">
        <v>177</v>
      </c>
      <c r="C22" s="9" t="s">
        <v>155</v>
      </c>
      <c r="D22" s="9"/>
    </row>
    <row r="23" customFormat="false" ht="15" hidden="false" customHeight="false" outlineLevel="0" collapsed="false">
      <c r="A23" s="8" t="s">
        <v>178</v>
      </c>
      <c r="B23" s="8" t="s">
        <v>179</v>
      </c>
      <c r="C23" s="9" t="s">
        <v>155</v>
      </c>
      <c r="D23" s="9"/>
    </row>
    <row r="24" customFormat="false" ht="15" hidden="false" customHeight="false" outlineLevel="0" collapsed="false">
      <c r="A24" s="8" t="s">
        <v>180</v>
      </c>
      <c r="B24" s="8" t="s">
        <v>181</v>
      </c>
      <c r="C24" s="9" t="s">
        <v>155</v>
      </c>
      <c r="D24" s="9"/>
    </row>
    <row r="26" customFormat="false" ht="15" hidden="false" customHeight="false" outlineLevel="0" collapsed="false">
      <c r="B26" s="13" t="s">
        <v>182</v>
      </c>
      <c r="C26" s="13" t="n">
        <f aca="false">COUNTIF(C5:C24,"Open")+COUNTIF(C5:C24,"Missing")</f>
        <v>20</v>
      </c>
    </row>
  </sheetData>
  <conditionalFormatting sqref="C5:C24">
    <cfRule type="cellIs" priority="2" operator="equal" aboveAverage="0" equalAverage="0" bottom="0" percent="0" rank="0" text="" dxfId="1">
      <formula>"OK"</formula>
    </cfRule>
    <cfRule type="cellIs" priority="3" operator="equal" aboveAverage="0" equalAverage="0" bottom="0" percent="0" rank="0" text="" dxfId="2">
      <formula>"Missing"</formula>
    </cfRule>
  </conditionalFormatting>
  <dataValidations count="1">
    <dataValidation allowBlank="true" errorStyle="stop" operator="between" showDropDown="false" showErrorMessage="false" showInputMessage="false" sqref="C5:C24" type="list">
      <formula1>"Open,OK,Missing,Not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7E2D"/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0"/>
    <col collapsed="false" customWidth="true" hidden="false" outlineLevel="0" max="4" min="3" style="0" width="15"/>
    <col collapsed="false" customWidth="true" hidden="false" outlineLevel="0" max="5" min="5" style="0" width="3"/>
    <col collapsed="false" customWidth="true" hidden="false" outlineLevel="0" max="6" min="6" style="0" width="38"/>
    <col collapsed="false" customWidth="true" hidden="false" outlineLevel="0" max="7" min="7" style="0" width="15"/>
  </cols>
  <sheetData>
    <row r="1" customFormat="false" ht="22.05" hidden="false" customHeight="false" outlineLevel="0" collapsed="false">
      <c r="A1" s="1" t="s">
        <v>183</v>
      </c>
    </row>
    <row r="2" customFormat="false" ht="15" hidden="false" customHeight="false" outlineLevel="0" collapsed="false">
      <c r="A2" s="2" t="s">
        <v>184</v>
      </c>
    </row>
    <row r="4" customFormat="false" ht="21.75" hidden="false" customHeight="true" outlineLevel="0" collapsed="false">
      <c r="A4" s="7" t="s">
        <v>185</v>
      </c>
      <c r="B4" s="7" t="s">
        <v>186</v>
      </c>
      <c r="C4" s="7" t="s">
        <v>187</v>
      </c>
      <c r="D4" s="7" t="s">
        <v>188</v>
      </c>
      <c r="E4" s="7"/>
      <c r="F4" s="7" t="s">
        <v>189</v>
      </c>
      <c r="G4" s="7" t="s">
        <v>190</v>
      </c>
    </row>
    <row r="5" customFormat="false" ht="15" hidden="false" customHeight="false" outlineLevel="0" collapsed="false">
      <c r="A5" s="9" t="s">
        <v>191</v>
      </c>
      <c r="B5" s="9" t="n">
        <v>1</v>
      </c>
      <c r="C5" s="19" t="n">
        <v>30000</v>
      </c>
      <c r="D5" s="20" t="n">
        <f aca="false">B5*C5</f>
        <v>30000</v>
      </c>
      <c r="E5" s="8"/>
      <c r="F5" s="9" t="s">
        <v>192</v>
      </c>
      <c r="G5" s="19" t="n">
        <v>20000</v>
      </c>
    </row>
    <row r="6" customFormat="false" ht="15" hidden="false" customHeight="false" outlineLevel="0" collapsed="false">
      <c r="A6" s="9" t="s">
        <v>193</v>
      </c>
      <c r="B6" s="9" t="n">
        <v>2</v>
      </c>
      <c r="C6" s="19" t="n">
        <v>1400</v>
      </c>
      <c r="D6" s="20" t="n">
        <f aca="false">B6*C6</f>
        <v>2800</v>
      </c>
      <c r="E6" s="8"/>
      <c r="F6" s="9" t="s">
        <v>194</v>
      </c>
      <c r="G6" s="19" t="n">
        <v>10000</v>
      </c>
    </row>
    <row r="7" customFormat="false" ht="15" hidden="false" customHeight="false" outlineLevel="0" collapsed="false">
      <c r="A7" s="9" t="s">
        <v>195</v>
      </c>
      <c r="B7" s="9" t="n">
        <v>2</v>
      </c>
      <c r="C7" s="19" t="n">
        <v>280</v>
      </c>
      <c r="D7" s="20" t="n">
        <f aca="false">B7*C7</f>
        <v>560</v>
      </c>
      <c r="E7" s="8"/>
      <c r="F7" s="9" t="s">
        <v>196</v>
      </c>
      <c r="G7" s="19" t="n">
        <v>4000</v>
      </c>
    </row>
    <row r="8" customFormat="false" ht="15" hidden="false" customHeight="false" outlineLevel="0" collapsed="false">
      <c r="A8" s="9" t="s">
        <v>197</v>
      </c>
      <c r="B8" s="9" t="n">
        <v>2</v>
      </c>
      <c r="C8" s="19" t="n">
        <v>90</v>
      </c>
      <c r="D8" s="20" t="n">
        <f aca="false">B8*C8</f>
        <v>180</v>
      </c>
      <c r="E8" s="8"/>
      <c r="F8" s="9" t="s">
        <v>198</v>
      </c>
      <c r="G8" s="19" t="n">
        <v>0</v>
      </c>
    </row>
    <row r="9" customFormat="false" ht="15" hidden="false" customHeight="false" outlineLevel="0" collapsed="false">
      <c r="A9" s="9" t="s">
        <v>199</v>
      </c>
      <c r="B9" s="9" t="n">
        <v>1</v>
      </c>
      <c r="C9" s="19" t="n">
        <v>3500</v>
      </c>
      <c r="D9" s="20" t="n">
        <f aca="false">B9*C9</f>
        <v>3500</v>
      </c>
      <c r="E9" s="8"/>
      <c r="F9" s="8"/>
      <c r="G9" s="20"/>
    </row>
    <row r="10" customFormat="false" ht="15" hidden="false" customHeight="false" outlineLevel="0" collapsed="false">
      <c r="A10" s="9" t="s">
        <v>200</v>
      </c>
      <c r="B10" s="9" t="n">
        <v>0</v>
      </c>
      <c r="C10" s="19" t="n">
        <v>25</v>
      </c>
      <c r="D10" s="20" t="n">
        <f aca="false">B10*C10</f>
        <v>0</v>
      </c>
      <c r="E10" s="8"/>
      <c r="F10" s="8"/>
      <c r="G10" s="20"/>
    </row>
    <row r="11" customFormat="false" ht="15" hidden="false" customHeight="false" outlineLevel="0" collapsed="false">
      <c r="A11" s="9" t="s">
        <v>198</v>
      </c>
      <c r="B11" s="9" t="n">
        <v>0</v>
      </c>
      <c r="C11" s="19" t="n">
        <v>0</v>
      </c>
      <c r="D11" s="20" t="n">
        <f aca="false">B11*C11</f>
        <v>0</v>
      </c>
      <c r="E11" s="8"/>
      <c r="F11" s="8"/>
      <c r="G11" s="20"/>
    </row>
    <row r="13" customFormat="false" ht="15" hidden="false" customHeight="false" outlineLevel="0" collapsed="false">
      <c r="A13" s="13" t="s">
        <v>201</v>
      </c>
      <c r="D13" s="21" t="n">
        <f aca="false">SUM(D5:D11)</f>
        <v>37040</v>
      </c>
    </row>
    <row r="14" customFormat="false" ht="15" hidden="false" customHeight="false" outlineLevel="0" collapsed="false">
      <c r="A14" s="13" t="s">
        <v>202</v>
      </c>
      <c r="D14" s="21" t="n">
        <f aca="false">SUM(G5:G8)</f>
        <v>34000</v>
      </c>
    </row>
    <row r="15" customFormat="false" ht="15" hidden="false" customHeight="false" outlineLevel="0" collapsed="false">
      <c r="A15" s="13" t="s">
        <v>203</v>
      </c>
      <c r="D15" s="21" t="n">
        <f aca="false">D13-D14</f>
        <v>3040</v>
      </c>
    </row>
    <row r="16" customFormat="false" ht="15" hidden="false" customHeight="false" outlineLevel="0" collapsed="false">
      <c r="A16" s="13" t="s">
        <v>204</v>
      </c>
      <c r="D16" s="22" t="n">
        <v>300</v>
      </c>
    </row>
    <row r="17" customFormat="false" ht="15" hidden="false" customHeight="false" outlineLevel="0" collapsed="false">
      <c r="A17" s="13" t="s">
        <v>205</v>
      </c>
      <c r="D17" s="23" t="n">
        <f aca="false">IF(D16&gt;0,D13/D16,0)</f>
        <v>123.466666666667</v>
      </c>
    </row>
    <row r="19" customFormat="false" ht="15" hidden="false" customHeight="false" outlineLevel="0" collapsed="false">
      <c r="A19" s="24" t="s">
        <v>206</v>
      </c>
    </row>
  </sheetData>
  <conditionalFormatting sqref="D15">
    <cfRule type="cellIs" priority="2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2026-10-22T07:56:22Z</dcterms:created>
  <dc:creator>openpyxl</dc:creator>
  <dc:description/>
  <dc:language>en-US</dc:language>
  <cp:lastModifiedBy/>
  <dcterms:modified xsi:type="dcterms:W3CDTF">2026-10-22T07:56:22Z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